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26715" windowHeight="15885" activeTab="0"/>
  </bookViews>
  <sheets>
    <sheet name="七面山-静岡駅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rFont val="ＭＳ Ｐゴシック"/>
            <family val="3"/>
          </rPr>
          <t>このセルのみ発時間を入力</t>
        </r>
      </text>
    </comment>
  </commentList>
</comments>
</file>

<file path=xl/sharedStrings.xml><?xml version="1.0" encoding="utf-8"?>
<sst xmlns="http://schemas.openxmlformats.org/spreadsheetml/2006/main" count="61" uniqueCount="45">
  <si>
    <t>名称</t>
  </si>
  <si>
    <t>着時間</t>
  </si>
  <si>
    <t>発時間</t>
  </si>
  <si>
    <t>休憩時間</t>
  </si>
  <si>
    <t>区間タイム</t>
  </si>
  <si>
    <t>コースタイム</t>
  </si>
  <si>
    <t>短縮率</t>
  </si>
  <si>
    <t>短縮率(休憩込)</t>
  </si>
  <si>
    <t>七面山登山口</t>
  </si>
  <si>
    <t>経過時間</t>
  </si>
  <si>
    <t>時刻</t>
  </si>
  <si>
    <t>七丁目休憩所</t>
  </si>
  <si>
    <t>安住坊</t>
  </si>
  <si>
    <t>明浄坊</t>
  </si>
  <si>
    <t>奥の院</t>
  </si>
  <si>
    <t>敬慎院</t>
  </si>
  <si>
    <t>七面山</t>
  </si>
  <si>
    <t>四ノ池</t>
  </si>
  <si>
    <t>八紘嶺</t>
  </si>
  <si>
    <t>富士見台</t>
  </si>
  <si>
    <t>安倍峠手前トイレ</t>
  </si>
  <si>
    <t>安倍峠</t>
  </si>
  <si>
    <t>バラの段</t>
  </si>
  <si>
    <t>わさび沢の頭</t>
  </si>
  <si>
    <t>大笹ノ頭</t>
  </si>
  <si>
    <t>奥大光山</t>
  </si>
  <si>
    <t>大光山</t>
  </si>
  <si>
    <t>刈安峠</t>
  </si>
  <si>
    <t>十枚山</t>
  </si>
  <si>
    <t>十枚峠</t>
  </si>
  <si>
    <t>水場往復</t>
  </si>
  <si>
    <t>下十枚山</t>
  </si>
  <si>
    <t/>
  </si>
  <si>
    <t>岩岳</t>
  </si>
  <si>
    <t>地蔵峠</t>
  </si>
  <si>
    <t>青笹山</t>
  </si>
  <si>
    <t>第2真富士</t>
  </si>
  <si>
    <t>第1真富士</t>
  </si>
  <si>
    <t>薬師岳</t>
  </si>
  <si>
    <t>文殊岳</t>
  </si>
  <si>
    <t>第二東名通過地点</t>
  </si>
  <si>
    <t>浅間神社</t>
  </si>
  <si>
    <t>静岡駅</t>
  </si>
  <si>
    <t>19:40 富士川13号 甲府行き、20:39 最終</t>
  </si>
  <si>
    <t>P1964m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</si>
</sst>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[h]:mm"/>
    <numFmt numFmtId="178" formatCode="0.0%"/>
    <numFmt numFmtId="179" formatCode="0_ "/>
    <numFmt numFmtId="180" formatCode="hh:mm;@"/>
    <numFmt numFmtId="181" formatCode="h&quot;°&quot;mm\'"/>
    <numFmt numFmtId="182" formatCode="0_);[Red]\(0\)"/>
    <numFmt numFmtId="183" formatCode="#,##0_);[Red]\(#,##0\)"/>
    <numFmt numFmtId="184" formatCode="#,##0.0_);[Red]\(#,##0.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7">
    <font>
      <sz val="10"/>
      <name val="ＭＳ ゴシック"/>
      <family val="3"/>
    </font>
    <font>
      <sz val="10"/>
      <name val="Arial"/>
      <family val="2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6"/>
      <name val="ＭＳ ゴシック"/>
      <family val="3"/>
    </font>
    <font>
      <b/>
      <sz val="9"/>
      <name val="ＭＳ Ｐゴシック"/>
      <family val="3"/>
    </font>
    <font>
      <b/>
      <sz val="8"/>
      <name val="ＭＳ ゴシック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9" fontId="0" fillId="0" borderId="1" xfId="0" applyNumberFormat="1" applyFill="1" applyBorder="1" applyAlignment="1">
      <alignment vertical="center"/>
    </xf>
    <xf numFmtId="9" fontId="0" fillId="0" borderId="1" xfId="0" applyNumberFormat="1" applyFont="1" applyFill="1" applyBorder="1" applyAlignment="1">
      <alignment vertical="center" wrapText="1"/>
    </xf>
    <xf numFmtId="9" fontId="0" fillId="0" borderId="1" xfId="0" applyNumberFormat="1" applyFill="1" applyBorder="1" applyAlignment="1">
      <alignment horizontal="center" vertical="center"/>
    </xf>
    <xf numFmtId="178" fontId="0" fillId="0" borderId="2" xfId="0" applyNumberFormat="1" applyFill="1" applyBorder="1" applyAlignment="1">
      <alignment horizontal="center" vertical="center"/>
    </xf>
    <xf numFmtId="9" fontId="0" fillId="0" borderId="2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 wrapText="1"/>
    </xf>
    <xf numFmtId="9" fontId="0" fillId="0" borderId="1" xfId="0" applyNumberForma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177" fontId="0" fillId="0" borderId="2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9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>
      <alignment vertical="center"/>
    </xf>
    <xf numFmtId="177" fontId="0" fillId="0" borderId="1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78" fontId="0" fillId="0" borderId="1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workbookViewId="0" topLeftCell="A1">
      <selection activeCell="A1" sqref="A1"/>
    </sheetView>
  </sheetViews>
  <sheetFormatPr defaultColWidth="9.00390625" defaultRowHeight="24" customHeight="1" outlineLevelCol="1"/>
  <cols>
    <col min="1" max="1" width="20.375" style="14" customWidth="1"/>
    <col min="2" max="4" width="9.75390625" style="15" hidden="1" customWidth="1" outlineLevel="1"/>
    <col min="5" max="5" width="11.875" style="15" hidden="1" customWidth="1" outlineLevel="1"/>
    <col min="6" max="6" width="9.125" style="15" customWidth="1" collapsed="1"/>
    <col min="7" max="8" width="9.125" style="1" hidden="1" customWidth="1" outlineLevel="1"/>
    <col min="9" max="9" width="9.125" style="16" customWidth="1" collapsed="1"/>
    <col min="10" max="10" width="9.125" style="17" customWidth="1"/>
    <col min="11" max="11" width="9.125" style="19" customWidth="1"/>
    <col min="12" max="12" width="9.125" style="17" customWidth="1"/>
    <col min="13" max="13" width="9.125" style="19" customWidth="1"/>
    <col min="14" max="14" width="9.125" style="17" customWidth="1"/>
    <col min="15" max="15" width="9.125" style="19" customWidth="1"/>
    <col min="16" max="16" width="9.125" style="18" customWidth="1"/>
    <col min="17" max="16384" width="9.125" style="19" customWidth="1"/>
  </cols>
  <sheetData>
    <row r="1" spans="1:16" s="1" customFormat="1" ht="24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3">
        <v>1</v>
      </c>
      <c r="J1" s="4">
        <v>0.575</v>
      </c>
      <c r="K1" s="4"/>
      <c r="L1" s="4">
        <v>0.6</v>
      </c>
      <c r="M1" s="4"/>
      <c r="N1" s="4">
        <v>0.625</v>
      </c>
      <c r="O1" s="4"/>
      <c r="P1" s="5"/>
    </row>
    <row r="2" spans="1:16" s="12" customFormat="1" ht="24" customHeight="1">
      <c r="A2" s="6" t="s">
        <v>8</v>
      </c>
      <c r="B2" s="7">
        <v>0.9166666666666666</v>
      </c>
      <c r="C2" s="7"/>
      <c r="D2" s="7">
        <f aca="true" t="shared" si="0" ref="D2:D23">IF(C2="","",C2-B2)</f>
      </c>
      <c r="E2" s="7"/>
      <c r="F2" s="8" t="str">
        <f>TEXT(B2,"hh:mm")&amp;"発"</f>
        <v>22:00発</v>
      </c>
      <c r="G2" s="9"/>
      <c r="H2" s="9"/>
      <c r="I2" s="10" t="s">
        <v>9</v>
      </c>
      <c r="J2" s="11" t="s">
        <v>9</v>
      </c>
      <c r="K2" s="12" t="s">
        <v>10</v>
      </c>
      <c r="L2" s="11" t="s">
        <v>9</v>
      </c>
      <c r="M2" s="12" t="s">
        <v>10</v>
      </c>
      <c r="N2" s="11" t="s">
        <v>9</v>
      </c>
      <c r="O2" s="12" t="s">
        <v>10</v>
      </c>
      <c r="P2" s="13"/>
    </row>
    <row r="3" spans="1:15" ht="24" customHeight="1">
      <c r="A3" s="14" t="s">
        <v>11</v>
      </c>
      <c r="D3" s="15">
        <f t="shared" si="0"/>
      </c>
      <c r="E3" s="15">
        <f aca="true" t="shared" si="1" ref="E3:E23">IF(B3="","",IF(C2="",B3-B2,B3-C2))</f>
      </c>
      <c r="F3" s="15">
        <v>0.034722222222222224</v>
      </c>
      <c r="G3" s="1">
        <f aca="true" t="shared" si="2" ref="G3:G34">IF(E3="","",IF(F3="","",E3/F3))</f>
      </c>
      <c r="H3" s="1">
        <f aca="true" t="shared" si="3" ref="H3:H34">IF(E3="","",IF(F3="","",IF(D3="",E3/F3,(D3+E3)/F3)))</f>
      </c>
      <c r="I3" s="16">
        <f>IF(F3="","",SUM($F$3:$F3)*I$1)</f>
        <v>0.034722222222222224</v>
      </c>
      <c r="J3" s="17">
        <f>IF(F3="","",SUM($F$3:$F3)*J$1)</f>
        <v>0.019965277777777776</v>
      </c>
      <c r="K3" s="15">
        <f>IF(F3="","",$B$2+SUM($F$3:$F3)*J$1)</f>
        <v>0.9366319444444444</v>
      </c>
      <c r="L3" s="17">
        <f>IF(F3="","",SUM($F$3:$F3)*L$1)</f>
        <v>0.020833333333333332</v>
      </c>
      <c r="M3" s="15">
        <f>IF(F3="","",$B$2+SUM($F$3:$F3)*L$1)</f>
        <v>0.9375</v>
      </c>
      <c r="N3" s="17">
        <f>IF(F3="","",SUM($F$3:$F3)*N$1)</f>
        <v>0.021701388888888888</v>
      </c>
      <c r="O3" s="15">
        <f>IF(F3="","",$B$2+SUM($F$3:$F3)*N$1)</f>
        <v>0.9383680555555555</v>
      </c>
    </row>
    <row r="4" spans="1:15" ht="24" customHeight="1">
      <c r="A4" s="14" t="s">
        <v>12</v>
      </c>
      <c r="D4" s="15">
        <f t="shared" si="0"/>
      </c>
      <c r="E4" s="15">
        <f t="shared" si="1"/>
      </c>
      <c r="F4" s="15">
        <v>0.05555555555555555</v>
      </c>
      <c r="G4" s="1">
        <f t="shared" si="2"/>
      </c>
      <c r="H4" s="1">
        <f t="shared" si="3"/>
      </c>
      <c r="I4" s="16">
        <f>IF(F4="","",SUM($F$3:$F4)*I$1)</f>
        <v>0.09027777777777778</v>
      </c>
      <c r="J4" s="17">
        <f>IF(F4="","",SUM($F$3:$F4)*J$1)</f>
        <v>0.05190972222222222</v>
      </c>
      <c r="K4" s="15">
        <f>IF(F4="","",$B$2+SUM($F$3:$F4)*J$1)</f>
        <v>0.9685763888888889</v>
      </c>
      <c r="L4" s="17">
        <f>IF(F4="","",SUM($F$3:$F4)*L$1)</f>
        <v>0.05416666666666666</v>
      </c>
      <c r="M4" s="15">
        <f>IF(F4="","",$B$2+SUM($F$3:$F4)*L$1)</f>
        <v>0.9708333333333333</v>
      </c>
      <c r="N4" s="17">
        <f>IF(F4="","",SUM($F$3:$F4)*N$1)</f>
        <v>0.05642361111111111</v>
      </c>
      <c r="O4" s="15">
        <f>IF(F4="","",$B$2+SUM($F$3:$F4)*N$1)</f>
        <v>0.9730902777777778</v>
      </c>
    </row>
    <row r="5" spans="1:15" ht="24" customHeight="1">
      <c r="A5" s="14" t="s">
        <v>13</v>
      </c>
      <c r="D5" s="15">
        <f t="shared" si="0"/>
      </c>
      <c r="E5" s="15">
        <f t="shared" si="1"/>
      </c>
      <c r="F5" s="15">
        <v>0.05555555555555555</v>
      </c>
      <c r="G5" s="1">
        <f t="shared" si="2"/>
      </c>
      <c r="H5" s="1">
        <f t="shared" si="3"/>
      </c>
      <c r="I5" s="16">
        <f>IF(F5="","",SUM($F$3:$F5)*I$1)</f>
        <v>0.14583333333333331</v>
      </c>
      <c r="J5" s="17">
        <f>IF(F5="","",SUM($F$3:$F5)*J$1)</f>
        <v>0.08385416666666665</v>
      </c>
      <c r="K5" s="15">
        <f>IF(F5="","",$B$2+SUM($F$3:$F5)*J$1)</f>
        <v>1.0005208333333333</v>
      </c>
      <c r="L5" s="17">
        <f>IF(F5="","",SUM($F$3:$F5)*L$1)</f>
        <v>0.08749999999999998</v>
      </c>
      <c r="M5" s="15">
        <f>IF(F5="","",$B$2+SUM($F$3:$F5)*L$1)</f>
        <v>1.0041666666666667</v>
      </c>
      <c r="N5" s="17">
        <f>IF(F5="","",SUM($F$3:$F5)*N$1)</f>
        <v>0.09114583333333331</v>
      </c>
      <c r="O5" s="15">
        <f>IF(F5="","",$B$2+SUM($F$3:$F5)*N$1)</f>
        <v>1.0078125</v>
      </c>
    </row>
    <row r="6" spans="1:15" ht="24" customHeight="1">
      <c r="A6" s="14" t="s">
        <v>14</v>
      </c>
      <c r="D6" s="15">
        <f t="shared" si="0"/>
      </c>
      <c r="E6" s="15">
        <f t="shared" si="1"/>
      </c>
      <c r="F6" s="15">
        <v>0.034722222222222224</v>
      </c>
      <c r="G6" s="1">
        <f t="shared" si="2"/>
      </c>
      <c r="H6" s="1">
        <f t="shared" si="3"/>
      </c>
      <c r="I6" s="16">
        <f>IF(F6="","",SUM($F$3:$F6)*I$1)</f>
        <v>0.18055555555555552</v>
      </c>
      <c r="J6" s="17">
        <f>IF(F6="","",SUM($F$3:$F6)*J$1)</f>
        <v>0.10381944444444442</v>
      </c>
      <c r="K6" s="15">
        <f>IF(F6="","",$B$2+SUM($F$3:$F6)*J$1)</f>
        <v>1.020486111111111</v>
      </c>
      <c r="L6" s="17">
        <f>IF(F6="","",SUM($F$3:$F6)*L$1)</f>
        <v>0.10833333333333331</v>
      </c>
      <c r="M6" s="15">
        <f>IF(F6="","",$B$2+SUM($F$3:$F6)*L$1)</f>
        <v>1.025</v>
      </c>
      <c r="N6" s="17">
        <f>IF(F6="","",SUM($F$3:$F6)*N$1)</f>
        <v>0.11284722222222221</v>
      </c>
      <c r="O6" s="15">
        <f>IF(F6="","",$B$2+SUM($F$3:$F6)*N$1)</f>
        <v>1.0295138888888888</v>
      </c>
    </row>
    <row r="7" spans="1:15" ht="24" customHeight="1">
      <c r="A7" s="14" t="s">
        <v>15</v>
      </c>
      <c r="D7" s="15">
        <f t="shared" si="0"/>
      </c>
      <c r="E7" s="15">
        <f t="shared" si="1"/>
      </c>
      <c r="F7" s="15">
        <v>0.017361111111111112</v>
      </c>
      <c r="G7" s="1">
        <f t="shared" si="2"/>
      </c>
      <c r="H7" s="1">
        <f t="shared" si="3"/>
      </c>
      <c r="I7" s="16">
        <f>IF(F7="","",SUM($F$3:$F7)*I$1)</f>
        <v>0.19791666666666663</v>
      </c>
      <c r="J7" s="17">
        <f>IF(F7="","",SUM($F$3:$F7)*J$1)</f>
        <v>0.1138020833333333</v>
      </c>
      <c r="K7" s="15">
        <f>IF(F7="","",$B$2+SUM($F$3:$F7)*J$1)</f>
        <v>1.0304687499999998</v>
      </c>
      <c r="L7" s="17">
        <f>IF(F7="","",SUM($F$3:$F7)*L$1)</f>
        <v>0.11874999999999997</v>
      </c>
      <c r="M7" s="15">
        <f>IF(F7="","",$B$2+SUM($F$3:$F7)*L$1)</f>
        <v>1.0354166666666667</v>
      </c>
      <c r="N7" s="17">
        <f>IF(F7="","",SUM($F$3:$F7)*N$1)</f>
        <v>0.12369791666666664</v>
      </c>
      <c r="O7" s="15">
        <f>IF(F7="","",$B$2+SUM($F$3:$F7)*N$1)</f>
        <v>1.0403645833333333</v>
      </c>
    </row>
    <row r="8" spans="1:15" ht="24" customHeight="1">
      <c r="A8" s="14" t="s">
        <v>16</v>
      </c>
      <c r="D8" s="15">
        <f t="shared" si="0"/>
      </c>
      <c r="E8" s="15">
        <f t="shared" si="1"/>
      </c>
      <c r="F8" s="15">
        <v>0.041666666666666664</v>
      </c>
      <c r="G8" s="1">
        <f t="shared" si="2"/>
      </c>
      <c r="H8" s="1">
        <f t="shared" si="3"/>
      </c>
      <c r="I8" s="16">
        <f>IF(F8="","",SUM($F$3:$F8)*I$1)</f>
        <v>0.2395833333333333</v>
      </c>
      <c r="J8" s="17">
        <f>IF(F8="","",SUM($F$3:$F8)*J$1)</f>
        <v>0.13776041666666664</v>
      </c>
      <c r="K8" s="15">
        <f>IF(F8="","",$B$2+SUM($F$3:$F8)*J$1)</f>
        <v>1.0544270833333333</v>
      </c>
      <c r="L8" s="17">
        <f>IF(F8="","",SUM($F$3:$F8)*L$1)</f>
        <v>0.14374999999999996</v>
      </c>
      <c r="M8" s="15">
        <f>IF(F8="","",$B$2+SUM($F$3:$F8)*L$1)</f>
        <v>1.0604166666666666</v>
      </c>
      <c r="N8" s="17">
        <f>IF(F8="","",SUM($F$3:$F8)*N$1)</f>
        <v>0.14973958333333331</v>
      </c>
      <c r="O8" s="15">
        <f>IF(F8="","",$B$2+SUM($F$3:$F8)*N$1)</f>
        <v>1.06640625</v>
      </c>
    </row>
    <row r="9" spans="1:15" ht="24" customHeight="1">
      <c r="A9" s="14" t="s">
        <v>44</v>
      </c>
      <c r="D9" s="15">
        <f t="shared" si="0"/>
      </c>
      <c r="E9" s="15">
        <f t="shared" si="1"/>
      </c>
      <c r="F9" s="15">
        <v>0.05902777777777778</v>
      </c>
      <c r="G9" s="1">
        <f t="shared" si="2"/>
      </c>
      <c r="H9" s="1">
        <f t="shared" si="3"/>
      </c>
      <c r="I9" s="16">
        <f>IF(F9="","",SUM($F$3:$F9)*I$1)</f>
        <v>0.29861111111111105</v>
      </c>
      <c r="J9" s="17">
        <f>IF(F9="","",SUM($F$3:$F9)*J$1)</f>
        <v>0.17170138888888883</v>
      </c>
      <c r="K9" s="15">
        <f>IF(F9="","",$B$2+SUM($F$3:$F9)*J$1)</f>
        <v>1.0883680555555555</v>
      </c>
      <c r="L9" s="17">
        <f>IF(F9="","",SUM($F$3:$F9)*L$1)</f>
        <v>0.1791666666666666</v>
      </c>
      <c r="M9" s="15">
        <f>IF(F9="","",$B$2+SUM($F$3:$F9)*L$1)</f>
        <v>1.0958333333333332</v>
      </c>
      <c r="N9" s="17">
        <f>IF(F9="","",SUM($F$3:$F9)*N$1)</f>
        <v>0.18663194444444442</v>
      </c>
      <c r="O9" s="15">
        <f>IF(F9="","",$B$2+SUM($F$3:$F9)*N$1)</f>
        <v>1.1032986111111112</v>
      </c>
    </row>
    <row r="10" spans="1:15" ht="24" customHeight="1">
      <c r="A10" s="14" t="s">
        <v>17</v>
      </c>
      <c r="D10" s="15">
        <f t="shared" si="0"/>
      </c>
      <c r="E10" s="15">
        <f t="shared" si="1"/>
      </c>
      <c r="F10" s="15">
        <v>0.03125</v>
      </c>
      <c r="G10" s="1">
        <f t="shared" si="2"/>
      </c>
      <c r="H10" s="1">
        <f t="shared" si="3"/>
      </c>
      <c r="I10" s="16">
        <f>IF(F10="","",SUM($F$3:$F10)*I$1)</f>
        <v>0.32986111111111105</v>
      </c>
      <c r="J10" s="17">
        <f>IF(F10="","",SUM($F$3:$F10)*J$1)</f>
        <v>0.18967013888888884</v>
      </c>
      <c r="K10" s="15">
        <f>IF(F10="","",$B$2+SUM($F$3:$F10)*J$1)</f>
        <v>1.1063368055555554</v>
      </c>
      <c r="L10" s="17">
        <f>IF(F10="","",SUM($F$3:$F10)*L$1)</f>
        <v>0.19791666666666663</v>
      </c>
      <c r="M10" s="15">
        <f>IF(F10="","",$B$2+SUM($F$3:$F10)*L$1)</f>
        <v>1.1145833333333333</v>
      </c>
      <c r="N10" s="17">
        <f>IF(F10="","",SUM($F$3:$F10)*N$1)</f>
        <v>0.20616319444444442</v>
      </c>
      <c r="O10" s="15">
        <f>IF(F10="","",$B$2+SUM($F$3:$F10)*N$1)</f>
        <v>1.1228298611111112</v>
      </c>
    </row>
    <row r="11" spans="1:15" ht="24" customHeight="1">
      <c r="A11" s="14" t="s">
        <v>18</v>
      </c>
      <c r="D11" s="15">
        <f t="shared" si="0"/>
      </c>
      <c r="E11" s="15">
        <f t="shared" si="1"/>
      </c>
      <c r="F11" s="15">
        <v>0.041666666666666664</v>
      </c>
      <c r="G11" s="1">
        <f t="shared" si="2"/>
      </c>
      <c r="H11" s="1">
        <f t="shared" si="3"/>
      </c>
      <c r="I11" s="16">
        <f>IF(F11="","",SUM($F$3:$F11)*I$1)</f>
        <v>0.37152777777777773</v>
      </c>
      <c r="J11" s="17">
        <f>IF(F11="","",SUM($F$3:$F11)*J$1)</f>
        <v>0.21362847222222217</v>
      </c>
      <c r="K11" s="15">
        <f>IF(F11="","",$B$2+SUM($F$3:$F11)*J$1)</f>
        <v>1.1302951388888889</v>
      </c>
      <c r="L11" s="17">
        <f>IF(F11="","",SUM($F$3:$F11)*L$1)</f>
        <v>0.22291666666666662</v>
      </c>
      <c r="M11" s="15">
        <f>IF(F11="","",$B$2+SUM($F$3:$F11)*L$1)</f>
        <v>1.1395833333333332</v>
      </c>
      <c r="N11" s="17">
        <f>IF(F11="","",SUM($F$3:$F11)*N$1)</f>
        <v>0.23220486111111108</v>
      </c>
      <c r="O11" s="15">
        <f>IF(F11="","",$B$2+SUM($F$3:$F11)*N$1)</f>
        <v>1.1488715277777777</v>
      </c>
    </row>
    <row r="12" spans="1:15" ht="24" customHeight="1">
      <c r="A12" s="14" t="s">
        <v>19</v>
      </c>
      <c r="D12" s="15">
        <f t="shared" si="0"/>
      </c>
      <c r="E12" s="15">
        <f t="shared" si="1"/>
      </c>
      <c r="F12" s="15">
        <v>0.03819444444444444</v>
      </c>
      <c r="G12" s="1">
        <f t="shared" si="2"/>
      </c>
      <c r="H12" s="1">
        <f t="shared" si="3"/>
      </c>
      <c r="I12" s="16">
        <f>IF(F12="","",SUM($F$3:$F12)*I$1)</f>
        <v>0.40972222222222215</v>
      </c>
      <c r="J12" s="17">
        <f>IF(F12="","",SUM($F$3:$F12)*J$1)</f>
        <v>0.23559027777777772</v>
      </c>
      <c r="K12" s="15">
        <f>IF(F12="","",$B$2+SUM($F$3:$F12)*J$1)</f>
        <v>1.1522569444444444</v>
      </c>
      <c r="L12" s="17">
        <f>IF(F12="","",SUM($F$3:$F12)*L$1)</f>
        <v>0.2458333333333333</v>
      </c>
      <c r="M12" s="15">
        <f>IF(F12="","",$B$2+SUM($F$3:$F12)*L$1)</f>
        <v>1.1624999999999999</v>
      </c>
      <c r="N12" s="17">
        <f>IF(F12="","",SUM($F$3:$F12)*N$1)</f>
        <v>0.25607638888888884</v>
      </c>
      <c r="O12" s="15">
        <f>IF(F12="","",$B$2+SUM($F$3:$F12)*N$1)</f>
        <v>1.1727430555555554</v>
      </c>
    </row>
    <row r="13" spans="1:15" ht="24" customHeight="1">
      <c r="A13" s="14" t="s">
        <v>20</v>
      </c>
      <c r="D13" s="15">
        <f t="shared" si="0"/>
      </c>
      <c r="E13" s="15">
        <f t="shared" si="1"/>
      </c>
      <c r="F13" s="15">
        <v>0.024305555555555556</v>
      </c>
      <c r="G13" s="1">
        <f t="shared" si="2"/>
      </c>
      <c r="H13" s="1">
        <f t="shared" si="3"/>
      </c>
      <c r="I13" s="16">
        <f>IF(F13="","",SUM($F$3:$F13)*I$1)</f>
        <v>0.43402777777777773</v>
      </c>
      <c r="J13" s="17">
        <f>IF(F13="","",SUM($F$3:$F13)*J$1)</f>
        <v>0.24956597222222218</v>
      </c>
      <c r="K13" s="15">
        <f>IF(F13="","",$B$2+SUM($F$3:$F13)*J$1)</f>
        <v>1.1662326388888888</v>
      </c>
      <c r="L13" s="17">
        <f>IF(F13="","",SUM($F$3:$F13)*L$1)</f>
        <v>0.26041666666666663</v>
      </c>
      <c r="M13" s="15">
        <f>IF(F13="","",$B$2+SUM($F$3:$F13)*L$1)</f>
        <v>1.1770833333333333</v>
      </c>
      <c r="N13" s="17">
        <f>IF(F13="","",SUM($F$3:$F13)*N$1)</f>
        <v>0.2712673611111111</v>
      </c>
      <c r="O13" s="15">
        <f>IF(F13="","",$B$2+SUM($F$3:$F13)*N$1)</f>
        <v>1.1879340277777777</v>
      </c>
    </row>
    <row r="14" spans="1:15" ht="24" customHeight="1">
      <c r="A14" s="14" t="s">
        <v>21</v>
      </c>
      <c r="D14" s="15">
        <f t="shared" si="0"/>
      </c>
      <c r="E14" s="15">
        <f t="shared" si="1"/>
      </c>
      <c r="F14" s="15">
        <v>0.006944444444444444</v>
      </c>
      <c r="G14" s="1">
        <f t="shared" si="2"/>
      </c>
      <c r="H14" s="1">
        <f t="shared" si="3"/>
      </c>
      <c r="I14" s="16">
        <f>IF(F14="","",SUM($F$3:$F14)*I$1)</f>
        <v>0.44097222222222215</v>
      </c>
      <c r="J14" s="17">
        <f>IF(F14="","",SUM($F$3:$F14)*J$1)</f>
        <v>0.2535590277777777</v>
      </c>
      <c r="K14" s="15">
        <f>IF(F14="","",$B$2+SUM($F$3:$F14)*J$1)</f>
        <v>1.1702256944444445</v>
      </c>
      <c r="L14" s="17">
        <f>IF(F14="","",SUM($F$3:$F14)*L$1)</f>
        <v>0.2645833333333333</v>
      </c>
      <c r="M14" s="15">
        <f>IF(F14="","",$B$2+SUM($F$3:$F14)*L$1)</f>
        <v>1.18125</v>
      </c>
      <c r="N14" s="17">
        <f>IF(F14="","",SUM($F$3:$F14)*N$1)</f>
        <v>0.27560763888888884</v>
      </c>
      <c r="O14" s="15">
        <f>IF(F14="","",$B$2+SUM($F$3:$F14)*N$1)</f>
        <v>1.1922743055555554</v>
      </c>
    </row>
    <row r="15" spans="1:15" ht="24" customHeight="1">
      <c r="A15" s="14" t="s">
        <v>22</v>
      </c>
      <c r="D15" s="15">
        <f t="shared" si="0"/>
      </c>
      <c r="E15" s="15">
        <f t="shared" si="1"/>
      </c>
      <c r="F15" s="15">
        <v>0.03125</v>
      </c>
      <c r="G15" s="1">
        <f t="shared" si="2"/>
      </c>
      <c r="H15" s="1">
        <f t="shared" si="3"/>
      </c>
      <c r="I15" s="16">
        <f>IF(F15="","",SUM($F$3:$F15)*I$1)</f>
        <v>0.47222222222222215</v>
      </c>
      <c r="J15" s="17">
        <f>IF(F15="","",SUM($F$3:$F15)*J$1)</f>
        <v>0.2715277777777777</v>
      </c>
      <c r="K15" s="15">
        <f>IF(F15="","",$B$2+SUM($F$3:$F15)*J$1)</f>
        <v>1.1881944444444443</v>
      </c>
      <c r="L15" s="17">
        <f>IF(F15="","",SUM($F$3:$F15)*L$1)</f>
        <v>0.28333333333333327</v>
      </c>
      <c r="M15" s="15">
        <f>IF(F15="","",$B$2+SUM($F$3:$F15)*L$1)</f>
        <v>1.2</v>
      </c>
      <c r="N15" s="17">
        <f>IF(F15="","",SUM($F$3:$F15)*N$1)</f>
        <v>0.29513888888888884</v>
      </c>
      <c r="O15" s="15">
        <f>IF(F15="","",$B$2+SUM($F$3:$F15)*N$1)</f>
        <v>1.2118055555555554</v>
      </c>
    </row>
    <row r="16" spans="1:15" ht="24" customHeight="1">
      <c r="A16" s="14" t="s">
        <v>23</v>
      </c>
      <c r="D16" s="15">
        <f t="shared" si="0"/>
      </c>
      <c r="E16" s="15">
        <f t="shared" si="1"/>
      </c>
      <c r="F16" s="15">
        <v>0.020833333333333332</v>
      </c>
      <c r="G16" s="1">
        <f t="shared" si="2"/>
      </c>
      <c r="H16" s="1">
        <f t="shared" si="3"/>
      </c>
      <c r="I16" s="16">
        <f>IF(F16="","",SUM($F$3:$F16)*I$1)</f>
        <v>0.49305555555555547</v>
      </c>
      <c r="J16" s="17">
        <f>IF(F16="","",SUM($F$3:$F16)*J$1)</f>
        <v>0.28350694444444435</v>
      </c>
      <c r="K16" s="15">
        <f>IF(F16="","",$B$2+SUM($F$3:$F16)*J$1)</f>
        <v>1.200173611111111</v>
      </c>
      <c r="L16" s="17">
        <f>IF(F16="","",SUM($F$3:$F16)*L$1)</f>
        <v>0.2958333333333333</v>
      </c>
      <c r="M16" s="15">
        <f>IF(F16="","",$B$2+SUM($F$3:$F16)*L$1)</f>
        <v>1.2125</v>
      </c>
      <c r="N16" s="17">
        <f>IF(F16="","",SUM($F$3:$F16)*N$1)</f>
        <v>0.30815972222222215</v>
      </c>
      <c r="O16" s="15">
        <f>IF(F16="","",$B$2+SUM($F$3:$F16)*N$1)</f>
        <v>1.2248263888888888</v>
      </c>
    </row>
    <row r="17" spans="1:15" ht="24" customHeight="1">
      <c r="A17" s="14" t="s">
        <v>24</v>
      </c>
      <c r="D17" s="15">
        <f t="shared" si="0"/>
      </c>
      <c r="E17" s="15">
        <f t="shared" si="1"/>
      </c>
      <c r="F17" s="15">
        <v>0.027777777777777776</v>
      </c>
      <c r="G17" s="1">
        <f t="shared" si="2"/>
      </c>
      <c r="H17" s="1">
        <f t="shared" si="3"/>
      </c>
      <c r="I17" s="16">
        <f>IF(F17="","",SUM($F$3:$F17)*I$1)</f>
        <v>0.5208333333333333</v>
      </c>
      <c r="J17" s="17">
        <f>IF(F17="","",SUM($F$3:$F17)*J$1)</f>
        <v>0.2994791666666666</v>
      </c>
      <c r="K17" s="15">
        <f>IF(F17="","",$B$2+SUM($F$3:$F17)*J$1)</f>
        <v>1.2161458333333333</v>
      </c>
      <c r="L17" s="17">
        <f>IF(F17="","",SUM($F$3:$F17)*L$1)</f>
        <v>0.31249999999999994</v>
      </c>
      <c r="M17" s="15">
        <f>IF(F17="","",$B$2+SUM($F$3:$F17)*L$1)</f>
        <v>1.2291666666666665</v>
      </c>
      <c r="N17" s="17">
        <f>IF(F17="","",SUM($F$3:$F17)*N$1)</f>
        <v>0.32552083333333326</v>
      </c>
      <c r="O17" s="15">
        <f>IF(F17="","",$B$2+SUM($F$3:$F17)*N$1)</f>
        <v>1.2421875</v>
      </c>
    </row>
    <row r="18" spans="1:15" ht="24" customHeight="1">
      <c r="A18" s="14" t="s">
        <v>25</v>
      </c>
      <c r="D18" s="15">
        <f t="shared" si="0"/>
      </c>
      <c r="E18" s="15">
        <f t="shared" si="1"/>
      </c>
      <c r="F18" s="15">
        <v>0.020833333333333332</v>
      </c>
      <c r="G18" s="1">
        <f t="shared" si="2"/>
      </c>
      <c r="H18" s="1">
        <f t="shared" si="3"/>
      </c>
      <c r="I18" s="16">
        <f>IF(F18="","",SUM($F$3:$F18)*I$1)</f>
        <v>0.5416666666666666</v>
      </c>
      <c r="J18" s="17">
        <f>IF(F18="","",SUM($F$3:$F18)*J$1)</f>
        <v>0.3114583333333333</v>
      </c>
      <c r="K18" s="15">
        <f>IF(F18="","",$B$2+SUM($F$3:$F18)*J$1)</f>
        <v>1.228125</v>
      </c>
      <c r="L18" s="17">
        <f>IF(F18="","",SUM($F$3:$F18)*L$1)</f>
        <v>0.32499999999999996</v>
      </c>
      <c r="M18" s="15">
        <f>IF(F18="","",$B$2+SUM($F$3:$F18)*L$1)</f>
        <v>1.2416666666666667</v>
      </c>
      <c r="N18" s="17">
        <f>IF(F18="","",SUM($F$3:$F18)*N$1)</f>
        <v>0.33854166666666663</v>
      </c>
      <c r="O18" s="15">
        <f>IF(F18="","",$B$2+SUM($F$3:$F18)*N$1)</f>
        <v>1.2552083333333333</v>
      </c>
    </row>
    <row r="19" spans="1:15" ht="24" customHeight="1">
      <c r="A19" s="14" t="s">
        <v>26</v>
      </c>
      <c r="D19" s="15">
        <f t="shared" si="0"/>
      </c>
      <c r="E19" s="15">
        <f t="shared" si="1"/>
      </c>
      <c r="F19" s="15">
        <v>0.024305555555555556</v>
      </c>
      <c r="G19" s="1">
        <f t="shared" si="2"/>
      </c>
      <c r="H19" s="1">
        <f t="shared" si="3"/>
      </c>
      <c r="I19" s="16">
        <f>IF(F19="","",SUM($F$3:$F19)*I$1)</f>
        <v>0.5659722222222222</v>
      </c>
      <c r="J19" s="17">
        <f>IF(F19="","",SUM($F$3:$F19)*J$1)</f>
        <v>0.32543402777777775</v>
      </c>
      <c r="K19" s="15">
        <f>IF(F19="","",$B$2+SUM($F$3:$F19)*J$1)</f>
        <v>1.2421006944444444</v>
      </c>
      <c r="L19" s="17">
        <f>IF(F19="","",SUM($F$3:$F19)*L$1)</f>
        <v>0.3395833333333333</v>
      </c>
      <c r="M19" s="15">
        <f>IF(F19="","",$B$2+SUM($F$3:$F19)*L$1)</f>
        <v>1.2562499999999999</v>
      </c>
      <c r="N19" s="17">
        <f>IF(F19="","",SUM($F$3:$F19)*N$1)</f>
        <v>0.3537326388888889</v>
      </c>
      <c r="O19" s="15">
        <f>IF(F19="","",$B$2+SUM($F$3:$F19)*N$1)</f>
        <v>1.2703993055555556</v>
      </c>
    </row>
    <row r="20" spans="1:15" ht="24" customHeight="1">
      <c r="A20" s="14" t="s">
        <v>27</v>
      </c>
      <c r="D20" s="15">
        <f t="shared" si="0"/>
      </c>
      <c r="E20" s="15">
        <f t="shared" si="1"/>
      </c>
      <c r="F20" s="15">
        <v>0.024305555555555556</v>
      </c>
      <c r="G20" s="1">
        <f t="shared" si="2"/>
      </c>
      <c r="H20" s="1">
        <f t="shared" si="3"/>
      </c>
      <c r="I20" s="16">
        <f>IF(F20="","",SUM($F$3:$F20)*I$1)</f>
        <v>0.5902777777777778</v>
      </c>
      <c r="J20" s="17">
        <f>IF(F20="","",SUM($F$3:$F20)*J$1)</f>
        <v>0.3394097222222222</v>
      </c>
      <c r="K20" s="15">
        <f>IF(F20="","",$B$2+SUM($F$3:$F20)*J$1)</f>
        <v>1.2560763888888888</v>
      </c>
      <c r="L20" s="17">
        <f>IF(F20="","",SUM($F$3:$F20)*L$1)</f>
        <v>0.3541666666666667</v>
      </c>
      <c r="M20" s="15">
        <f>IF(F20="","",$B$2+SUM($F$3:$F20)*L$1)</f>
        <v>1.2708333333333333</v>
      </c>
      <c r="N20" s="17">
        <f>IF(F20="","",SUM($F$3:$F20)*N$1)</f>
        <v>0.3689236111111111</v>
      </c>
      <c r="O20" s="15">
        <f>IF(F20="","",$B$2+SUM($F$3:$F20)*N$1)</f>
        <v>1.2855902777777777</v>
      </c>
    </row>
    <row r="21" spans="1:15" ht="24" customHeight="1">
      <c r="A21" s="14" t="s">
        <v>28</v>
      </c>
      <c r="D21" s="15">
        <f t="shared" si="0"/>
      </c>
      <c r="E21" s="15">
        <f t="shared" si="1"/>
      </c>
      <c r="F21" s="15">
        <v>0.0625</v>
      </c>
      <c r="G21" s="1">
        <f t="shared" si="2"/>
      </c>
      <c r="H21" s="1">
        <f t="shared" si="3"/>
      </c>
      <c r="I21" s="16">
        <f>IF(F21="","",SUM($F$3:$F21)*I$1)</f>
        <v>0.6527777777777778</v>
      </c>
      <c r="J21" s="17">
        <f>IF(F21="","",SUM($F$3:$F21)*J$1)</f>
        <v>0.3753472222222222</v>
      </c>
      <c r="K21" s="15">
        <f>IF(F21="","",$B$2+SUM($F$3:$F21)*J$1)</f>
        <v>1.2920138888888888</v>
      </c>
      <c r="L21" s="17">
        <f>IF(F21="","",SUM($F$3:$F21)*L$1)</f>
        <v>0.39166666666666666</v>
      </c>
      <c r="M21" s="15">
        <f>IF(F21="","",$B$2+SUM($F$3:$F21)*L$1)</f>
        <v>1.3083333333333333</v>
      </c>
      <c r="N21" s="17">
        <f>IF(F21="","",SUM($F$3:$F21)*N$1)</f>
        <v>0.4079861111111111</v>
      </c>
      <c r="O21" s="15">
        <f>IF(F21="","",$B$2+SUM($F$3:$F21)*N$1)</f>
        <v>1.3246527777777777</v>
      </c>
    </row>
    <row r="22" spans="1:15" ht="24" customHeight="1">
      <c r="A22" s="14" t="s">
        <v>29</v>
      </c>
      <c r="D22" s="15">
        <f t="shared" si="0"/>
      </c>
      <c r="E22" s="15">
        <f t="shared" si="1"/>
      </c>
      <c r="F22" s="15">
        <v>0.013888888888888888</v>
      </c>
      <c r="G22" s="1">
        <f t="shared" si="2"/>
      </c>
      <c r="H22" s="1">
        <f t="shared" si="3"/>
      </c>
      <c r="I22" s="16">
        <f>IF(F22="","",SUM($F$3:$F22)*I$1)</f>
        <v>0.6666666666666666</v>
      </c>
      <c r="J22" s="17">
        <f>IF(F22="","",SUM($F$3:$F22)*J$1)</f>
        <v>0.3833333333333333</v>
      </c>
      <c r="K22" s="15">
        <f>IF(F22="","",$B$2+SUM($F$3:$F22)*J$1)</f>
        <v>1.2999999999999998</v>
      </c>
      <c r="L22" s="17">
        <f>IF(F22="","",SUM($F$3:$F22)*L$1)</f>
        <v>0.39999999999999997</v>
      </c>
      <c r="M22" s="15">
        <f>IF(F22="","",$B$2+SUM($F$3:$F22)*L$1)</f>
        <v>1.3166666666666667</v>
      </c>
      <c r="N22" s="17">
        <f>IF(F22="","",SUM($F$3:$F22)*N$1)</f>
        <v>0.41666666666666663</v>
      </c>
      <c r="O22" s="15">
        <f>IF(F22="","",$B$2+SUM($F$3:$F22)*N$1)</f>
        <v>1.3333333333333333</v>
      </c>
    </row>
    <row r="23" spans="1:15" ht="24" customHeight="1">
      <c r="A23" s="14" t="s">
        <v>30</v>
      </c>
      <c r="D23" s="15">
        <f t="shared" si="0"/>
      </c>
      <c r="E23" s="15">
        <f t="shared" si="1"/>
      </c>
      <c r="F23" s="15">
        <v>0.020833333333333332</v>
      </c>
      <c r="G23" s="1">
        <f t="shared" si="2"/>
      </c>
      <c r="H23" s="1">
        <f t="shared" si="3"/>
      </c>
      <c r="I23" s="16">
        <f>IF(F23="","",SUM($F$3:$F23)*I$1)</f>
        <v>0.6875</v>
      </c>
      <c r="J23" s="17">
        <f>IF(F23="","",SUM($F$3:$F23)*J$1)</f>
        <v>0.39531249999999996</v>
      </c>
      <c r="K23" s="15">
        <f>IF(F23="","",$B$2+SUM($F$3:$F23)*J$1)</f>
        <v>1.3119791666666667</v>
      </c>
      <c r="L23" s="17">
        <f>IF(F23="","",SUM($F$3:$F23)*L$1)</f>
        <v>0.4125</v>
      </c>
      <c r="M23" s="15">
        <f>IF(F23="","",$B$2+SUM($F$3:$F23)*L$1)</f>
        <v>1.3291666666666666</v>
      </c>
      <c r="N23" s="17">
        <f>IF(F23="","",SUM($F$3:$F23)*N$1)</f>
        <v>0.4296875</v>
      </c>
      <c r="O23" s="15">
        <f>IF(F23="","",$B$2+SUM($F$3:$F23)*N$1)</f>
        <v>1.3463541666666665</v>
      </c>
    </row>
    <row r="24" spans="1:15" ht="24" customHeight="1">
      <c r="A24" s="14" t="s">
        <v>31</v>
      </c>
      <c r="D24" s="15" t="s">
        <v>32</v>
      </c>
      <c r="E24" s="15" t="s">
        <v>32</v>
      </c>
      <c r="F24" s="15">
        <v>0.020833333333333332</v>
      </c>
      <c r="G24" s="1">
        <f t="shared" si="2"/>
      </c>
      <c r="H24" s="1">
        <f t="shared" si="3"/>
      </c>
      <c r="I24" s="16">
        <f>IF(F24="","",SUM($F$3:$F24)*I$1)</f>
        <v>0.7083333333333334</v>
      </c>
      <c r="J24" s="17">
        <f>IF(F24="","",SUM($F$3:$F24)*J$1)</f>
        <v>0.40729166666666666</v>
      </c>
      <c r="K24" s="15">
        <f>IF(F24="","",$B$2+SUM($F$3:$F24)*J$1)</f>
        <v>1.3239583333333333</v>
      </c>
      <c r="L24" s="17">
        <f>IF(F24="","",SUM($F$3:$F24)*L$1)</f>
        <v>0.425</v>
      </c>
      <c r="M24" s="15">
        <f>IF(F24="","",$B$2+SUM($F$3:$F24)*L$1)</f>
        <v>1.3416666666666666</v>
      </c>
      <c r="N24" s="17">
        <f>IF(F24="","",SUM($F$3:$F24)*N$1)</f>
        <v>0.44270833333333337</v>
      </c>
      <c r="O24" s="15">
        <f>IF(F24="","",$B$2+SUM($F$3:$F24)*N$1)</f>
        <v>1.359375</v>
      </c>
    </row>
    <row r="25" spans="1:15" ht="24" customHeight="1">
      <c r="A25" s="14" t="s">
        <v>33</v>
      </c>
      <c r="D25" s="15" t="s">
        <v>32</v>
      </c>
      <c r="E25" s="15" t="s">
        <v>32</v>
      </c>
      <c r="F25" s="15">
        <v>0.024305555555555556</v>
      </c>
      <c r="G25" s="1">
        <f t="shared" si="2"/>
      </c>
      <c r="H25" s="1">
        <f t="shared" si="3"/>
      </c>
      <c r="I25" s="16">
        <f>IF(F25="","",SUM($F$3:$F25)*I$1)</f>
        <v>0.732638888888889</v>
      </c>
      <c r="J25" s="17">
        <f>IF(F25="","",SUM($F$3:$F25)*J$1)</f>
        <v>0.4212673611111111</v>
      </c>
      <c r="K25" s="15">
        <f>IF(F25="","",$B$2+SUM($F$3:$F25)*J$1)</f>
        <v>1.3379340277777778</v>
      </c>
      <c r="L25" s="17">
        <f>IF(F25="","",SUM($F$3:$F25)*L$1)</f>
        <v>0.4395833333333334</v>
      </c>
      <c r="M25" s="15">
        <f>IF(F25="","",$B$2+SUM($F$3:$F25)*L$1)</f>
        <v>1.35625</v>
      </c>
      <c r="N25" s="17">
        <f>IF(F25="","",SUM($F$3:$F25)*N$1)</f>
        <v>0.4578993055555556</v>
      </c>
      <c r="O25" s="15">
        <f>IF(F25="","",$B$2+SUM($F$3:$F25)*N$1)</f>
        <v>1.3745659722222223</v>
      </c>
    </row>
    <row r="26" spans="1:15" ht="24" customHeight="1">
      <c r="A26" s="14" t="s">
        <v>34</v>
      </c>
      <c r="D26" s="15" t="s">
        <v>32</v>
      </c>
      <c r="E26" s="15" t="s">
        <v>32</v>
      </c>
      <c r="F26" s="15">
        <v>0.020833333333333332</v>
      </c>
      <c r="G26" s="1">
        <f t="shared" si="2"/>
      </c>
      <c r="H26" s="1">
        <f t="shared" si="3"/>
      </c>
      <c r="I26" s="16">
        <f>IF(F26="","",SUM($F$3:$F26)*I$1)</f>
        <v>0.7534722222222223</v>
      </c>
      <c r="J26" s="17">
        <f>IF(F26="","",SUM($F$3:$F26)*J$1)</f>
        <v>0.4332465277777778</v>
      </c>
      <c r="K26" s="15">
        <f>IF(F26="","",$B$2+SUM($F$3:$F26)*J$1)</f>
        <v>1.3499131944444445</v>
      </c>
      <c r="L26" s="17">
        <f>IF(F26="","",SUM($F$3:$F26)*L$1)</f>
        <v>0.4520833333333334</v>
      </c>
      <c r="M26" s="15">
        <f>IF(F26="","",$B$2+SUM($F$3:$F26)*L$1)</f>
        <v>1.36875</v>
      </c>
      <c r="N26" s="17">
        <f>IF(F26="","",SUM($F$3:$F26)*N$1)</f>
        <v>0.47092013888888895</v>
      </c>
      <c r="O26" s="15">
        <f>IF(F26="","",$B$2+SUM($F$3:$F26)*N$1)</f>
        <v>1.3875868055555556</v>
      </c>
    </row>
    <row r="27" spans="1:15" ht="24" customHeight="1">
      <c r="A27" s="14" t="s">
        <v>35</v>
      </c>
      <c r="D27" s="15" t="s">
        <v>32</v>
      </c>
      <c r="E27" s="15" t="s">
        <v>32</v>
      </c>
      <c r="F27" s="15">
        <v>0.05902777777777778</v>
      </c>
      <c r="G27" s="1">
        <f t="shared" si="2"/>
      </c>
      <c r="H27" s="1">
        <f t="shared" si="3"/>
      </c>
      <c r="I27" s="16">
        <f>IF(F27="","",SUM($F$3:$F27)*I$1)</f>
        <v>0.8125000000000001</v>
      </c>
      <c r="J27" s="17">
        <f>IF(F27="","",SUM($F$3:$F27)*J$1)</f>
        <v>0.46718750000000003</v>
      </c>
      <c r="K27" s="15">
        <f>IF(F27="","",$B$2+SUM($F$3:$F27)*J$1)</f>
        <v>1.3838541666666666</v>
      </c>
      <c r="L27" s="17">
        <f>IF(F27="","",SUM($F$3:$F27)*L$1)</f>
        <v>0.48750000000000004</v>
      </c>
      <c r="M27" s="15">
        <f>IF(F27="","",$B$2+SUM($F$3:$F27)*L$1)</f>
        <v>1.4041666666666668</v>
      </c>
      <c r="N27" s="17">
        <f>IF(F27="","",SUM($F$3:$F27)*N$1)</f>
        <v>0.5078125000000001</v>
      </c>
      <c r="O27" s="15">
        <f>IF(F27="","",$B$2+SUM($F$3:$F27)*N$1)</f>
        <v>1.4244791666666667</v>
      </c>
    </row>
    <row r="28" spans="1:15" ht="24" customHeight="1">
      <c r="A28" s="14" t="s">
        <v>36</v>
      </c>
      <c r="D28" s="15" t="s">
        <v>32</v>
      </c>
      <c r="E28" s="15" t="s">
        <v>32</v>
      </c>
      <c r="F28" s="15">
        <v>0.125</v>
      </c>
      <c r="G28" s="1">
        <f t="shared" si="2"/>
      </c>
      <c r="H28" s="1">
        <f t="shared" si="3"/>
      </c>
      <c r="I28" s="16">
        <f>IF(F28="","",SUM($F$3:$F28)*I$1)</f>
        <v>0.9375000000000001</v>
      </c>
      <c r="J28" s="17">
        <f>IF(F28="","",SUM($F$3:$F28)*J$1)</f>
        <v>0.5390625</v>
      </c>
      <c r="K28" s="15">
        <f>IF(F28="","",$B$2+SUM($F$3:$F28)*J$1)</f>
        <v>1.4557291666666665</v>
      </c>
      <c r="L28" s="17">
        <f>IF(F28="","",SUM($F$3:$F28)*L$1)</f>
        <v>0.5625</v>
      </c>
      <c r="M28" s="15">
        <f>IF(F28="","",$B$2+SUM($F$3:$F28)*L$1)</f>
        <v>1.4791666666666665</v>
      </c>
      <c r="N28" s="17">
        <f>IF(F28="","",SUM($F$3:$F28)*N$1)</f>
        <v>0.5859375000000001</v>
      </c>
      <c r="O28" s="15">
        <f>IF(F28="","",$B$2+SUM($F$3:$F28)*N$1)</f>
        <v>1.5026041666666667</v>
      </c>
    </row>
    <row r="29" spans="1:15" ht="24" customHeight="1">
      <c r="A29" s="14" t="s">
        <v>37</v>
      </c>
      <c r="D29" s="15" t="s">
        <v>32</v>
      </c>
      <c r="E29" s="15" t="s">
        <v>32</v>
      </c>
      <c r="F29" s="15">
        <v>0.020833333333333332</v>
      </c>
      <c r="G29" s="1">
        <f t="shared" si="2"/>
      </c>
      <c r="H29" s="1">
        <f t="shared" si="3"/>
      </c>
      <c r="I29" s="16">
        <f>IF(F29="","",SUM($F$3:$F29)*I$1)</f>
        <v>0.9583333333333335</v>
      </c>
      <c r="J29" s="17">
        <f>IF(F29="","",SUM($F$3:$F29)*J$1)</f>
        <v>0.5510416666666668</v>
      </c>
      <c r="K29" s="15">
        <f>IF(F29="","",$B$2+SUM($F$3:$F29)*J$1)</f>
        <v>1.4677083333333334</v>
      </c>
      <c r="L29" s="17">
        <f>IF(F29="","",SUM($F$3:$F29)*L$1)</f>
        <v>0.5750000000000001</v>
      </c>
      <c r="M29" s="15">
        <f>IF(F29="","",$B$2+SUM($F$3:$F29)*L$1)</f>
        <v>1.4916666666666667</v>
      </c>
      <c r="N29" s="17">
        <f>IF(F29="","",SUM($F$3:$F29)*N$1)</f>
        <v>0.5989583333333335</v>
      </c>
      <c r="O29" s="15">
        <f>IF(F29="","",$B$2+SUM($F$3:$F29)*N$1)</f>
        <v>1.515625</v>
      </c>
    </row>
    <row r="30" spans="1:15" ht="24" customHeight="1">
      <c r="A30" s="14" t="s">
        <v>38</v>
      </c>
      <c r="F30" s="15">
        <v>0.16666666666666666</v>
      </c>
      <c r="G30" s="1">
        <f t="shared" si="2"/>
      </c>
      <c r="H30" s="1">
        <f t="shared" si="3"/>
      </c>
      <c r="I30" s="16">
        <f>IF(F30="","",SUM($F$3:$F30)*I$1)</f>
        <v>1.1250000000000002</v>
      </c>
      <c r="J30" s="17">
        <f>IF(F30="","",SUM($F$3:$F30)*J$1)</f>
        <v>0.6468750000000001</v>
      </c>
      <c r="K30" s="15">
        <f>IF(F30="","",$B$2+SUM($F$3:$F30)*J$1)</f>
        <v>1.5635416666666666</v>
      </c>
      <c r="L30" s="17">
        <f>IF(F30="","",SUM($F$3:$F30)*L$1)</f>
        <v>0.6750000000000002</v>
      </c>
      <c r="M30" s="15">
        <f>IF(F30="","",$B$2+SUM($F$3:$F30)*L$1)</f>
        <v>1.5916666666666668</v>
      </c>
      <c r="N30" s="17">
        <f>IF(F30="","",SUM($F$3:$F30)*N$1)</f>
        <v>0.7031250000000001</v>
      </c>
      <c r="O30" s="15">
        <f>IF(F30="","",$B$2+SUM($F$3:$F30)*N$1)</f>
        <v>1.6197916666666667</v>
      </c>
    </row>
    <row r="31" spans="1:15" ht="24" customHeight="1">
      <c r="A31" s="14" t="s">
        <v>39</v>
      </c>
      <c r="F31" s="15">
        <v>0.013888888888888888</v>
      </c>
      <c r="G31" s="1">
        <f t="shared" si="2"/>
      </c>
      <c r="H31" s="1">
        <f t="shared" si="3"/>
      </c>
      <c r="I31" s="16">
        <f>IF(F31="","",SUM($F$3:$F31)*I$1)</f>
        <v>1.138888888888889</v>
      </c>
      <c r="J31" s="17">
        <f>IF(F31="","",SUM($F$3:$F31)*J$1)</f>
        <v>0.6548611111111111</v>
      </c>
      <c r="K31" s="15">
        <f>IF(F31="","",$B$2+SUM($F$3:$F31)*J$1)</f>
        <v>1.5715277777777779</v>
      </c>
      <c r="L31" s="17">
        <f>IF(F31="","",SUM($F$3:$F31)*L$1)</f>
        <v>0.6833333333333335</v>
      </c>
      <c r="M31" s="15">
        <f>IF(F31="","",$B$2+SUM($F$3:$F31)*L$1)</f>
        <v>1.6</v>
      </c>
      <c r="N31" s="17">
        <f>IF(F31="","",SUM($F$3:$F31)*N$1)</f>
        <v>0.7118055555555557</v>
      </c>
      <c r="O31" s="15">
        <f>IF(F31="","",$B$2+SUM($F$3:$F31)*N$1)</f>
        <v>1.6284722222222223</v>
      </c>
    </row>
    <row r="32" spans="1:15" ht="24" customHeight="1">
      <c r="A32" s="14" t="s">
        <v>40</v>
      </c>
      <c r="F32" s="15">
        <v>0.125</v>
      </c>
      <c r="G32" s="1">
        <f t="shared" si="2"/>
      </c>
      <c r="H32" s="1">
        <f t="shared" si="3"/>
      </c>
      <c r="I32" s="16">
        <f>IF(F32="","",SUM($F$3:$F32)*I$1)</f>
        <v>1.263888888888889</v>
      </c>
      <c r="J32" s="17">
        <f>IF(F32="","",SUM($F$3:$F32)*J$1)</f>
        <v>0.7267361111111111</v>
      </c>
      <c r="K32" s="15">
        <f>IF(F32="","",$B$2+SUM($F$3:$F32)*J$1)</f>
        <v>1.6434027777777778</v>
      </c>
      <c r="L32" s="17">
        <f>IF(F32="","",SUM($F$3:$F32)*L$1)</f>
        <v>0.7583333333333334</v>
      </c>
      <c r="M32" s="15">
        <f>IF(F32="","",$B$2+SUM($F$3:$F32)*L$1)</f>
        <v>1.675</v>
      </c>
      <c r="N32" s="17">
        <f>IF(F32="","",SUM($F$3:$F32)*N$1)</f>
        <v>0.7899305555555557</v>
      </c>
      <c r="O32" s="15">
        <f>IF(F32="","",$B$2+SUM($F$3:$F32)*N$1)</f>
        <v>1.7065972222222223</v>
      </c>
    </row>
    <row r="33" spans="1:15" ht="24" customHeight="1">
      <c r="A33" s="14" t="s">
        <v>41</v>
      </c>
      <c r="F33" s="15">
        <v>0.16666666666666666</v>
      </c>
      <c r="G33" s="1">
        <f t="shared" si="2"/>
      </c>
      <c r="H33" s="1">
        <f t="shared" si="3"/>
      </c>
      <c r="I33" s="16">
        <f>IF(F33="","",SUM($F$3:$F33)*I$1)</f>
        <v>1.4305555555555558</v>
      </c>
      <c r="J33" s="17">
        <f>IF(F33="","",SUM($F$3:$F33)*J$1)</f>
        <v>0.8225694444444446</v>
      </c>
      <c r="K33" s="15">
        <f>IF(F33="","",$B$2+SUM($F$3:$F33)*J$1)</f>
        <v>1.7392361111111112</v>
      </c>
      <c r="L33" s="17">
        <f>IF(F33="","",SUM($F$3:$F33)*L$1)</f>
        <v>0.8583333333333335</v>
      </c>
      <c r="M33" s="15">
        <f>IF(F33="","",$B$2+SUM($F$3:$F33)*L$1)</f>
        <v>1.7750000000000001</v>
      </c>
      <c r="N33" s="17">
        <f>IF(F33="","",SUM($F$3:$F33)*N$1)</f>
        <v>0.8940972222222223</v>
      </c>
      <c r="O33" s="15">
        <f>IF(F33="","",$B$2+SUM($F$3:$F33)*N$1)</f>
        <v>1.8107638888888888</v>
      </c>
    </row>
    <row r="34" spans="1:15" ht="24" customHeight="1">
      <c r="A34" s="14" t="s">
        <v>42</v>
      </c>
      <c r="F34" s="15">
        <v>0.027777777777777776</v>
      </c>
      <c r="G34" s="1">
        <f t="shared" si="2"/>
      </c>
      <c r="H34" s="1">
        <f t="shared" si="3"/>
      </c>
      <c r="I34" s="16">
        <f>IF(F34="","",SUM($F$3:$F34)*I$1)</f>
        <v>1.4583333333333335</v>
      </c>
      <c r="J34" s="17">
        <f>IF(F34="","",SUM($F$3:$F34)*J$1)</f>
        <v>0.8385416666666667</v>
      </c>
      <c r="K34" s="15">
        <f>IF(F34="","",$B$2+SUM($F$3:$F34)*J$1)</f>
        <v>1.7552083333333335</v>
      </c>
      <c r="L34" s="17">
        <f>IF(F34="","",SUM($F$3:$F34)*L$1)</f>
        <v>0.8750000000000001</v>
      </c>
      <c r="M34" s="15">
        <f>IF(F34="","",$B$2+SUM($F$3:$F34)*L$1)</f>
        <v>1.7916666666666667</v>
      </c>
      <c r="N34" s="17">
        <f>IF(F34="","",SUM($F$3:$F34)*N$1)</f>
        <v>0.9114583333333335</v>
      </c>
      <c r="O34" s="15">
        <f>IF(F34="","",$B$2+SUM($F$3:$F34)*N$1)</f>
        <v>1.828125</v>
      </c>
    </row>
    <row r="35" spans="1:8" ht="24" customHeight="1">
      <c r="A35" s="14" t="s">
        <v>43</v>
      </c>
      <c r="B35" s="16"/>
      <c r="D35" s="16"/>
      <c r="E35" s="16"/>
      <c r="F35" s="16"/>
      <c r="G35" s="20" t="e">
        <f>E35/F35</f>
        <v>#DIV/0!</v>
      </c>
      <c r="H35" s="20" t="e">
        <f>(D35+E35)/F35</f>
        <v>#DIV/0!</v>
      </c>
    </row>
  </sheetData>
  <sheetProtection selectLockedCells="1" selectUnlockedCells="1"/>
  <mergeCells count="3">
    <mergeCell ref="J1:K1"/>
    <mergeCell ref="L1:M1"/>
    <mergeCell ref="N1:O1"/>
  </mergeCells>
  <printOptions/>
  <pageMargins left="0.4201388888888889" right="0.25972222222222224" top="0.3597222222222222" bottom="0.32013888888888886" header="0.5118055555555555" footer="0.511805555555555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2013-10-31T06:58:09Z</dcterms:created>
  <dcterms:modified xsi:type="dcterms:W3CDTF">2013-10-31T06:58:23Z</dcterms:modified>
  <cp:category/>
  <cp:version/>
  <cp:contentType/>
  <cp:contentStatus/>
</cp:coreProperties>
</file>